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<sst xmlns="http://schemas.openxmlformats.org/spreadsheetml/2006/main" count="317" uniqueCount="252">
  <si>
    <t>Disclosures</t>
  </si>
  <si>
    <t>Disclosures under the new Capital Adequacy Framework (BASEL II guidelines) for the half year ended September 30, 2009</t>
  </si>
  <si>
    <t>Details of Tier I Capital are given below</t>
  </si>
  <si>
    <t>Particulars</t>
  </si>
  <si>
    <t>Amount</t>
  </si>
  <si>
    <t>Paid up Share Capital</t>
  </si>
  <si>
    <t>Reserves</t>
  </si>
  <si>
    <t>Innovative Perpetual Debt</t>
  </si>
  <si>
    <t>Gross Tier I</t>
  </si>
  <si>
    <t>Deductions :</t>
  </si>
  <si>
    <t>Deferred Tax Asset</t>
  </si>
  <si>
    <t>Deferred Employee Compensation (ESOP)</t>
  </si>
  <si>
    <t>Total Tier I Capital (net of deduction)</t>
  </si>
  <si>
    <t>(Rs. In lacs)</t>
  </si>
  <si>
    <t>Details of Tier II capital are given below:</t>
  </si>
  <si>
    <t>Tier II Bond</t>
  </si>
  <si>
    <t>Provision for Standard Assets</t>
  </si>
  <si>
    <t>Total Tier II Capital (net of deductions)</t>
  </si>
  <si>
    <t>Total amount outstanding as of September 30, 2009</t>
  </si>
  <si>
    <t>Of which amounts raised during the year</t>
  </si>
  <si>
    <t>Amount eligible to be reconed as capital funds</t>
  </si>
  <si>
    <t>Subordinated debt eligible for inclusion in Lower Tier II capital are given below:</t>
  </si>
  <si>
    <t xml:space="preserve">The total eligible capital of the Bank outstanding as of September 30, 2009 amounts to </t>
  </si>
  <si>
    <t>Rs.169690.09</t>
  </si>
  <si>
    <t>Capital Adequacy</t>
  </si>
  <si>
    <t>a. Capital Requirements for Credit Risk</t>
  </si>
  <si>
    <t>Portfolios subject to Standardised Approach</t>
  </si>
  <si>
    <t>Securitiezation expenses</t>
  </si>
  <si>
    <t>b. Capital Requirements for Market Risk</t>
  </si>
  <si>
    <t>Standardzed duration approach</t>
  </si>
  <si>
    <t>Interest rate risk</t>
  </si>
  <si>
    <t>Foreign Exchange risk (including gold)</t>
  </si>
  <si>
    <t>Equity Risk</t>
  </si>
  <si>
    <t>Total</t>
  </si>
  <si>
    <t>c. Capital Requirements for Operational Risk</t>
  </si>
  <si>
    <t>Capital required under Basic Indicator Approach</t>
  </si>
  <si>
    <t>d. Total and Tier I Capital</t>
  </si>
  <si>
    <t xml:space="preserve">Tier I Capital Ratio </t>
  </si>
  <si>
    <t>Tier II Capital Ratio</t>
  </si>
  <si>
    <t>4. Credit Risk</t>
  </si>
  <si>
    <t>a) Gross Credit Risk Exposures:</t>
  </si>
  <si>
    <t>Category</t>
  </si>
  <si>
    <t>Fund Based</t>
  </si>
  <si>
    <t>Non Fund Based</t>
  </si>
  <si>
    <t>Fund based exposures comprises loans and advances and investments of the bank.</t>
  </si>
  <si>
    <t>* Non fund based exposures comprises guarantees, acceptances, endorsements and letter of credits.</t>
  </si>
  <si>
    <t>b) Geographic distribution of exposures:</t>
  </si>
  <si>
    <t>Fundbased</t>
  </si>
  <si>
    <t>Non-fundbased</t>
  </si>
  <si>
    <t>Domestic</t>
  </si>
  <si>
    <t>Overseas</t>
  </si>
  <si>
    <t>c) Industry-wise distribution of exposures</t>
  </si>
  <si>
    <t>Industry</t>
  </si>
  <si>
    <t>d) Residual Contractual Maturity breakdown of assets</t>
  </si>
  <si>
    <t>Maturity Buckets</t>
  </si>
  <si>
    <t>Cash &amp; Balances with RBI</t>
  </si>
  <si>
    <t>Balances with Banks &amp; Money at Call &amp; Short Notice</t>
  </si>
  <si>
    <t xml:space="preserve">Investments </t>
  </si>
  <si>
    <t>Advances</t>
  </si>
  <si>
    <t>Fixed Assets</t>
  </si>
  <si>
    <t>Other Assets</t>
  </si>
  <si>
    <t>Grand Total</t>
  </si>
  <si>
    <t>e) Gross and Net NPAs:</t>
  </si>
  <si>
    <t>NPA Classification</t>
  </si>
  <si>
    <t>Sub Standard</t>
  </si>
  <si>
    <t>Doubtful *</t>
  </si>
  <si>
    <t>- Doubtful 1</t>
  </si>
  <si>
    <t>- Doubtful 2</t>
  </si>
  <si>
    <t>- Doubtful 3</t>
  </si>
  <si>
    <t>Loss</t>
  </si>
  <si>
    <t>* Doubtful 1, 2 and 3 categories correspond to the period for which asset has been doubtful - Up to one year</t>
  </si>
  <si>
    <t>(Doubtful 1), One to three years (Doubtful 2) and More than three years (Doubtful 3).</t>
  </si>
  <si>
    <t>f) Net NPAs:</t>
  </si>
  <si>
    <t>Gross NPAs</t>
  </si>
  <si>
    <t>Less Provisioins</t>
  </si>
  <si>
    <t>Net NPAs</t>
  </si>
  <si>
    <t>g) NPA Ratio :</t>
  </si>
  <si>
    <t>Ratios</t>
  </si>
  <si>
    <t>Gross NPAs as a ratio to Gross Advances</t>
  </si>
  <si>
    <t>Net NPAs as a ratio to Net Advances</t>
  </si>
  <si>
    <t>h) Movement of NPAs (Gross)* :</t>
  </si>
  <si>
    <t>Opening Balance</t>
  </si>
  <si>
    <t>Additions during the year</t>
  </si>
  <si>
    <t>Reductions during the year</t>
  </si>
  <si>
    <t>Closing Balance</t>
  </si>
  <si>
    <t>* NPA exclude interest held in suspense in accordance with RBI guidelines dated September-24, 2009</t>
  </si>
  <si>
    <t xml:space="preserve">  under reference DBOD.No.BP.BC.46/21.04.048/2009-10.</t>
  </si>
  <si>
    <t>i) Movement of Provisions for NPAs:</t>
  </si>
  <si>
    <t>Provisions made  during the year</t>
  </si>
  <si>
    <t>Write Off</t>
  </si>
  <si>
    <t>Write Back of excess provisions</t>
  </si>
  <si>
    <t>Closing Balance.</t>
  </si>
  <si>
    <t>j) Amount of Non performing Investments</t>
  </si>
  <si>
    <t>Gross Non Performing Investments</t>
  </si>
  <si>
    <t>Total Provisions held on Non Performing Investments</t>
  </si>
  <si>
    <t xml:space="preserve">Net Non Performing Investments </t>
  </si>
  <si>
    <t>-</t>
  </si>
  <si>
    <t>k) Movement of Provisions for depreciation on investments</t>
  </si>
  <si>
    <t>Provisions made during the year</t>
  </si>
  <si>
    <t>Write Back of excess provisionis</t>
  </si>
  <si>
    <t>5. Credit Risk : Disclosures for portfolios subject to the Standardized Approach</t>
  </si>
  <si>
    <t>For exposures amounts after risk mitigation subject to the standardized approach, the Bank's</t>
  </si>
  <si>
    <t>outstanding (rated and unrated) in the following three major risk Buckets as well as those that</t>
  </si>
  <si>
    <t>are deducted :</t>
  </si>
  <si>
    <t>Below 100% risk weight</t>
  </si>
  <si>
    <t>100% risk weight</t>
  </si>
  <si>
    <t>Deducted</t>
  </si>
  <si>
    <t>6. Credit Risk Mitigation : Disclosures for Standardized Approaches</t>
  </si>
  <si>
    <t>For disclosed credit risk portfolio under the standardized approach, the total exposure that is covered</t>
  </si>
  <si>
    <t>by eligible financial collateral:</t>
  </si>
  <si>
    <t>Total exposure covered by eligible financial collateral</t>
  </si>
  <si>
    <t>7. Securitisation - Disclosure for Standardized Approach</t>
  </si>
  <si>
    <t>a) i) Total outstanding principal securitized by exposure type as on September 30, 2009:</t>
  </si>
  <si>
    <t>Exposure Type *</t>
  </si>
  <si>
    <t>Auto loan</t>
  </si>
  <si>
    <t>Commercial Vehicle Loan</t>
  </si>
  <si>
    <t>Two Wheeler Loan</t>
  </si>
  <si>
    <t>Loan against property</t>
  </si>
  <si>
    <t>Housing Loan</t>
  </si>
  <si>
    <t>Loan against Rent Receivables</t>
  </si>
  <si>
    <t xml:space="preserve">* Amounts are in respect ot exposures which the Bank has originally sourced and continues to </t>
  </si>
  <si>
    <t>service.</t>
  </si>
  <si>
    <t>ii) Deals done during the year.</t>
  </si>
  <si>
    <t xml:space="preserve">    The bank has not entered into any securitization deal during the half-year ended 30.09.2009.</t>
  </si>
  <si>
    <t>b) (i) The amount of impaired/past due assets securitized/sold is Rs.</t>
  </si>
  <si>
    <t xml:space="preserve">   (ii) There are no losses during the year on account of write offs/provisions/writedown of I/Os</t>
  </si>
  <si>
    <t xml:space="preserve">        strips and other residual interests.</t>
  </si>
  <si>
    <t>c) Aggregate amount of securitization exposures retained or purchased as on September 30, 2009.</t>
  </si>
  <si>
    <t>1. Retained</t>
  </si>
  <si>
    <t>Mixed Asset*</t>
  </si>
  <si>
    <t>2. Purchased</t>
  </si>
  <si>
    <t>Commercial vehicle loan</t>
  </si>
  <si>
    <t>Hire Purchase Receivables</t>
  </si>
  <si>
    <t>Housing Lona</t>
  </si>
  <si>
    <t>Personal Loan</t>
  </si>
  <si>
    <t>3. Credit and Liquidity enhancement / facility **</t>
  </si>
  <si>
    <t>4. Other Commitments.</t>
  </si>
  <si>
    <t>* comprises auto loans, commercial vehicle loans and two wheeler loans</t>
  </si>
  <si>
    <t>** includes third party liquidity facility outstanding.</t>
  </si>
  <si>
    <t>d) (i) Risk weight wise securitiszation exposures retained or purchased.</t>
  </si>
  <si>
    <t>Risk Weight Bands</t>
  </si>
  <si>
    <t>Less than 100%</t>
  </si>
  <si>
    <t>More than 100%</t>
  </si>
  <si>
    <t>(ii) Securitization exposures deducted from capital by exposure type.</t>
  </si>
  <si>
    <t>Exposure Type</t>
  </si>
  <si>
    <t>Exposure deducted entirely from Tier I Capital</t>
  </si>
  <si>
    <t>Credit enhancing I/Os deducted from total capital</t>
  </si>
  <si>
    <t>Other exposures deducted from total capital</t>
  </si>
  <si>
    <t>Mixed assets*</t>
  </si>
  <si>
    <t>* includes auto, commercial vehicle, two wheeler loans, loan against property, housing loan and</t>
  </si>
  <si>
    <t xml:space="preserve">  loan against rent receivable.</t>
  </si>
  <si>
    <t>(e) (i) Total number and book value of loan assets securitised - by type of underlying assets.</t>
  </si>
  <si>
    <t>Rs. In lacs (except no. of loans securitised)</t>
  </si>
  <si>
    <t>For the half year ended</t>
  </si>
  <si>
    <t>September 30, 2009</t>
  </si>
  <si>
    <t>September 30, 2008</t>
  </si>
  <si>
    <t xml:space="preserve">Underlying assets </t>
  </si>
  <si>
    <t>securitized during the year</t>
  </si>
  <si>
    <t>Total Book value</t>
  </si>
  <si>
    <t>of assets securitised</t>
  </si>
  <si>
    <t>Total  number of</t>
  </si>
  <si>
    <t>assets scrutized</t>
  </si>
  <si>
    <t xml:space="preserve">Total book </t>
  </si>
  <si>
    <t>value of assets securitzed</t>
  </si>
  <si>
    <t xml:space="preserve">Total number of </t>
  </si>
  <si>
    <t>assets securitized</t>
  </si>
  <si>
    <t>Commercial Vehile loan</t>
  </si>
  <si>
    <t>ii) Sale consideration and gain/loss on sale of securitization:</t>
  </si>
  <si>
    <t xml:space="preserve">For the half year ended </t>
  </si>
  <si>
    <t>Sale consideration received</t>
  </si>
  <si>
    <t>Profit/(loss)on sell off*</t>
  </si>
  <si>
    <t>* Pursuant to RBI guidelines dated February 1, 2006 under reference no.DBOD.No.BP.BC.60/</t>
  </si>
  <si>
    <t xml:space="preserve">21.04.048/2005-06, the Bank amortises any profit / premium arising on account of sale of </t>
  </si>
  <si>
    <t>receivables over the life of the securities sold out while any loss arisiing on account of sale of</t>
  </si>
  <si>
    <t>receivables is recognised in the profit and loss account for the period in which the sale occurs.</t>
  </si>
  <si>
    <t>(iii) Summary of form and quantum of serices provided.</t>
  </si>
  <si>
    <t>As on September 30, 2009</t>
  </si>
  <si>
    <t>As on September 30, 2008</t>
  </si>
  <si>
    <t>Outstanding credit and liquidity enhancement / facility*</t>
  </si>
  <si>
    <t xml:space="preserve"> - Funded</t>
  </si>
  <si>
    <t xml:space="preserve"> - Non Funded</t>
  </si>
  <si>
    <t>Outstnaind servicing liability</t>
  </si>
  <si>
    <t>* includes third party liquidity facility outstanding.</t>
  </si>
  <si>
    <t>8. Market Risk in Trading Book</t>
  </si>
  <si>
    <t>Capital requirements :</t>
  </si>
  <si>
    <t>Capital Charge</t>
  </si>
  <si>
    <t xml:space="preserve"> - Interest rate risk</t>
  </si>
  <si>
    <t xml:space="preserve"> - Equity Position Risk</t>
  </si>
  <si>
    <t xml:space="preserve"> - Foreign Exchange Risk</t>
  </si>
  <si>
    <t>9. Interest rate risk in the banking book (IRBB)</t>
  </si>
  <si>
    <t>Quantification of the Interest Rate Risk :</t>
  </si>
  <si>
    <t xml:space="preserve">As required under Pillar III norms, the increase / decline in earnings and economic value for an </t>
  </si>
  <si>
    <t>upward / downward rate shocks of 200 basis points as on September 30, 2009, broken down by</t>
  </si>
  <si>
    <t>currency is as follows:</t>
  </si>
  <si>
    <t>a) Earnings Perspective :</t>
  </si>
  <si>
    <t>Currency</t>
  </si>
  <si>
    <t>Impact on Net Interest Income (Rs. Lacs)</t>
  </si>
  <si>
    <t xml:space="preserve"> (by applying interest rate shock of 200</t>
  </si>
  <si>
    <t xml:space="preserve"> </t>
  </si>
  <si>
    <t xml:space="preserve">      basis points)</t>
  </si>
  <si>
    <t>INR</t>
  </si>
  <si>
    <t>USD</t>
  </si>
  <si>
    <t>Others</t>
  </si>
  <si>
    <t>b) Economic Value Perspective (Impact on Market Value of Equity):</t>
  </si>
  <si>
    <t>Impact onEconomic Value (Rs. Lacs)</t>
  </si>
  <si>
    <t>Cement</t>
  </si>
  <si>
    <t>Leather and Leather Products</t>
  </si>
  <si>
    <t>Gems &amp; Jewellery</t>
  </si>
  <si>
    <t>Construction</t>
  </si>
  <si>
    <t>Petroleum</t>
  </si>
  <si>
    <t>Automobile including trucks</t>
  </si>
  <si>
    <t>Computer Software</t>
  </si>
  <si>
    <t>Infrastructure</t>
  </si>
  <si>
    <t>Of which Power</t>
  </si>
  <si>
    <t>Of which Telecommunications</t>
  </si>
  <si>
    <t xml:space="preserve">Of which Roads &amp; Ports </t>
  </si>
  <si>
    <t>NBFCs</t>
  </si>
  <si>
    <t>Trading</t>
  </si>
  <si>
    <t>Other Industries</t>
  </si>
  <si>
    <t>Residuary Other Advances (to bal with Gross Advances</t>
  </si>
  <si>
    <t>Coal</t>
  </si>
  <si>
    <t>Mining</t>
  </si>
  <si>
    <t>Iron and Steel</t>
  </si>
  <si>
    <t>Other Metal and Metal Products</t>
  </si>
  <si>
    <t>All Engineering</t>
  </si>
  <si>
    <t>Of which (005) Electronics</t>
  </si>
  <si>
    <t>Electricity</t>
  </si>
  <si>
    <t>Cotton Textiles</t>
  </si>
  <si>
    <t>Jute Textiles</t>
  </si>
  <si>
    <t>Other Textiles</t>
  </si>
  <si>
    <t>Sugar</t>
  </si>
  <si>
    <t>Tea</t>
  </si>
  <si>
    <t>Food Processing</t>
  </si>
  <si>
    <t>Vegetable Oils and Vanaspati</t>
  </si>
  <si>
    <t>Tobacco and Tobacco Products</t>
  </si>
  <si>
    <t>Paper and Paper Products</t>
  </si>
  <si>
    <t>Rubber and Rubber Products</t>
  </si>
  <si>
    <t>Chemicals, Dyes, Paints, etc.</t>
  </si>
  <si>
    <t>Of which Fertilizers</t>
  </si>
  <si>
    <t>Of which Petro-chemicals</t>
  </si>
  <si>
    <t>Of which Drugs and Pharmaceuticals</t>
  </si>
  <si>
    <t>(Rs. In lakhs)</t>
  </si>
  <si>
    <t>More than 100% risk weight</t>
  </si>
  <si>
    <t>1 to 14 days</t>
  </si>
  <si>
    <t>15 to 28 days</t>
  </si>
  <si>
    <t>29 days to 3 months</t>
  </si>
  <si>
    <t>3 to 6 months</t>
  </si>
  <si>
    <t>6 months to 1 year</t>
  </si>
  <si>
    <t>1 to 3 years</t>
  </si>
  <si>
    <t>3 to 5 years</t>
  </si>
  <si>
    <t>Above 5 years</t>
  </si>
  <si>
    <t>Total CRAR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</si>
</sst>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 quotePrefix="1">
      <alignment/>
    </xf>
    <xf numFmtId="0" fontId="2" fillId="0" borderId="1" xfId="0" applyFont="1" applyBorder="1" applyAlignment="1">
      <alignment wrapText="1"/>
    </xf>
    <xf numFmtId="9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10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workbookViewId="0" topLeftCell="A85">
      <selection activeCell="A106" sqref="A106:IV106"/>
    </sheetView>
  </sheetViews>
  <sheetFormatPr defaultColWidth="9.140625" defaultRowHeight="12.75"/>
  <cols>
    <col min="1" max="1" width="45.8515625" style="0" customWidth="1"/>
    <col min="2" max="2" width="11.00390625" style="0" bestFit="1" customWidth="1"/>
    <col min="3" max="3" width="14.00390625" style="0" bestFit="1" customWidth="1"/>
    <col min="4" max="4" width="15.421875" style="0" customWidth="1"/>
    <col min="5" max="5" width="10.57421875" style="0" bestFit="1" customWidth="1"/>
    <col min="6" max="6" width="11.8515625" style="0" customWidth="1"/>
    <col min="7" max="7" width="11.57421875" style="0" customWidth="1"/>
    <col min="8" max="8" width="12.8515625" style="0" customWidth="1"/>
  </cols>
  <sheetData>
    <row r="1" ht="18">
      <c r="A1" s="9" t="s">
        <v>0</v>
      </c>
    </row>
    <row r="3" ht="12.75">
      <c r="A3" s="10" t="s">
        <v>1</v>
      </c>
    </row>
    <row r="6" ht="12.75">
      <c r="A6" s="8" t="s">
        <v>2</v>
      </c>
    </row>
    <row r="7" ht="12.75">
      <c r="B7" t="s">
        <v>13</v>
      </c>
    </row>
    <row r="8" spans="1:2" ht="12.75">
      <c r="A8" s="5" t="s">
        <v>3</v>
      </c>
      <c r="B8" s="5" t="s">
        <v>4</v>
      </c>
    </row>
    <row r="9" spans="1:2" ht="12.75">
      <c r="A9" s="2" t="s">
        <v>5</v>
      </c>
      <c r="B9" s="3">
        <v>5395.29</v>
      </c>
    </row>
    <row r="10" spans="1:2" ht="12.75">
      <c r="A10" s="2" t="s">
        <v>6</v>
      </c>
      <c r="B10" s="3">
        <v>145747.15</v>
      </c>
    </row>
    <row r="11" spans="1:2" ht="12.75">
      <c r="A11" s="2" t="s">
        <v>7</v>
      </c>
      <c r="B11" s="2">
        <v>0</v>
      </c>
    </row>
    <row r="12" spans="1:2" ht="12.75">
      <c r="A12" s="2" t="s">
        <v>8</v>
      </c>
      <c r="B12" s="3">
        <f>SUM(B9:B11)</f>
        <v>151142.44</v>
      </c>
    </row>
    <row r="13" spans="1:2" ht="12.75">
      <c r="A13" s="2"/>
      <c r="B13" s="2"/>
    </row>
    <row r="14" spans="1:2" ht="12.75">
      <c r="A14" s="2" t="s">
        <v>9</v>
      </c>
      <c r="B14" s="2"/>
    </row>
    <row r="15" spans="1:2" ht="12.75">
      <c r="A15" s="2" t="s">
        <v>10</v>
      </c>
      <c r="B15" s="3">
        <v>907</v>
      </c>
    </row>
    <row r="16" spans="1:2" ht="12.75">
      <c r="A16" s="2" t="s">
        <v>11</v>
      </c>
      <c r="B16" s="3">
        <v>352.4</v>
      </c>
    </row>
    <row r="17" spans="1:2" ht="12.75">
      <c r="A17" s="2"/>
      <c r="B17" s="2"/>
    </row>
    <row r="18" spans="1:2" ht="12.75">
      <c r="A18" s="5" t="s">
        <v>12</v>
      </c>
      <c r="B18" s="11">
        <f>+B12-B15-B16</f>
        <v>149883.04</v>
      </c>
    </row>
    <row r="21" ht="12.75">
      <c r="A21" s="8" t="s">
        <v>14</v>
      </c>
    </row>
    <row r="22" ht="12.75">
      <c r="B22" t="s">
        <v>13</v>
      </c>
    </row>
    <row r="23" spans="1:2" ht="12.75">
      <c r="A23" s="5" t="s">
        <v>3</v>
      </c>
      <c r="B23" s="5" t="s">
        <v>4</v>
      </c>
    </row>
    <row r="24" spans="1:2" ht="12.75">
      <c r="A24" s="2" t="s">
        <v>15</v>
      </c>
      <c r="B24" s="3">
        <v>15000</v>
      </c>
    </row>
    <row r="25" spans="1:2" ht="12.75">
      <c r="A25" s="2" t="s">
        <v>16</v>
      </c>
      <c r="B25" s="3">
        <v>4807.05</v>
      </c>
    </row>
    <row r="26" spans="1:2" ht="12.75">
      <c r="A26" s="5" t="s">
        <v>17</v>
      </c>
      <c r="B26" s="11">
        <f>SUM(B24:B25)</f>
        <v>19807.05</v>
      </c>
    </row>
    <row r="29" ht="12.75">
      <c r="A29" s="8" t="s">
        <v>21</v>
      </c>
    </row>
    <row r="31" spans="1:2" ht="12.75">
      <c r="A31" s="5" t="s">
        <v>3</v>
      </c>
      <c r="B31" s="5" t="s">
        <v>4</v>
      </c>
    </row>
    <row r="32" spans="1:2" ht="12.75">
      <c r="A32" s="2" t="s">
        <v>18</v>
      </c>
      <c r="B32" s="3">
        <v>15000</v>
      </c>
    </row>
    <row r="33" spans="1:2" ht="12.75">
      <c r="A33" s="2" t="s">
        <v>19</v>
      </c>
      <c r="B33" s="3">
        <v>15000</v>
      </c>
    </row>
    <row r="34" spans="1:2" ht="12.75">
      <c r="A34" s="2" t="s">
        <v>20</v>
      </c>
      <c r="B34" s="3">
        <v>15000</v>
      </c>
    </row>
    <row r="35" ht="12.75">
      <c r="B35" s="1"/>
    </row>
    <row r="36" ht="12.75">
      <c r="B36" s="1"/>
    </row>
    <row r="37" spans="1:2" ht="12.75">
      <c r="A37" t="s">
        <v>22</v>
      </c>
      <c r="B37" s="1"/>
    </row>
    <row r="38" spans="1:2" ht="12.75">
      <c r="A38" t="s">
        <v>23</v>
      </c>
      <c r="B38" s="1"/>
    </row>
    <row r="39" ht="12.75">
      <c r="B39" s="1"/>
    </row>
    <row r="40" ht="12.75">
      <c r="B40" s="1"/>
    </row>
    <row r="41" spans="1:2" ht="12.75">
      <c r="A41" s="8" t="s">
        <v>24</v>
      </c>
      <c r="B41" s="1"/>
    </row>
    <row r="42" ht="12.75">
      <c r="B42" s="1"/>
    </row>
    <row r="43" spans="1:2" ht="12.75">
      <c r="A43" s="2" t="s">
        <v>25</v>
      </c>
      <c r="B43" s="3">
        <v>877860</v>
      </c>
    </row>
    <row r="44" spans="1:2" ht="12.75" hidden="1">
      <c r="A44" s="2"/>
      <c r="B44" s="3"/>
    </row>
    <row r="45" spans="1:2" ht="12.75" hidden="1">
      <c r="A45" s="2" t="s">
        <v>26</v>
      </c>
      <c r="B45" s="3"/>
    </row>
    <row r="46" spans="1:2" ht="12.75" hidden="1">
      <c r="A46" s="2" t="s">
        <v>27</v>
      </c>
      <c r="B46" s="3"/>
    </row>
    <row r="47" ht="12.75" hidden="1">
      <c r="B47" s="1"/>
    </row>
    <row r="48" spans="1:2" ht="12.75">
      <c r="A48" s="2" t="s">
        <v>28</v>
      </c>
      <c r="B48" s="3">
        <v>95082</v>
      </c>
    </row>
    <row r="49" spans="1:2" ht="12.75" hidden="1">
      <c r="A49" s="2"/>
      <c r="B49" s="3"/>
    </row>
    <row r="50" spans="1:2" ht="12.75" hidden="1">
      <c r="A50" s="2" t="s">
        <v>29</v>
      </c>
      <c r="B50" s="3"/>
    </row>
    <row r="51" ht="12.75" hidden="1">
      <c r="B51" s="1"/>
    </row>
    <row r="52" spans="1:2" ht="12.75" hidden="1">
      <c r="A52" s="2" t="s">
        <v>30</v>
      </c>
      <c r="B52" s="3"/>
    </row>
    <row r="53" spans="1:2" ht="12.75" hidden="1">
      <c r="A53" s="2" t="s">
        <v>31</v>
      </c>
      <c r="B53" s="3"/>
    </row>
    <row r="54" spans="1:2" ht="12.75" hidden="1">
      <c r="A54" s="2" t="s">
        <v>32</v>
      </c>
      <c r="B54" s="3"/>
    </row>
    <row r="55" spans="1:2" ht="12.75" hidden="1">
      <c r="A55" s="2" t="s">
        <v>33</v>
      </c>
      <c r="B55" s="3"/>
    </row>
    <row r="56" ht="12.75" hidden="1">
      <c r="B56" s="1"/>
    </row>
    <row r="57" spans="1:2" ht="12.75">
      <c r="A57" t="s">
        <v>34</v>
      </c>
      <c r="B57" s="1">
        <v>86758</v>
      </c>
    </row>
    <row r="58" ht="12.75" hidden="1">
      <c r="B58" s="1"/>
    </row>
    <row r="59" spans="1:2" ht="12.75" hidden="1">
      <c r="A59" s="2" t="s">
        <v>35</v>
      </c>
      <c r="B59" s="3"/>
    </row>
    <row r="60" ht="12.75">
      <c r="B60" s="1"/>
    </row>
    <row r="61" spans="1:2" ht="12.75">
      <c r="A61" s="2" t="s">
        <v>36</v>
      </c>
      <c r="B61" s="3"/>
    </row>
    <row r="62" spans="1:2" ht="12.75">
      <c r="A62" s="2"/>
      <c r="B62" s="3"/>
    </row>
    <row r="63" spans="1:2" ht="12.75">
      <c r="A63" s="2" t="s">
        <v>37</v>
      </c>
      <c r="B63" s="7">
        <v>0.1414</v>
      </c>
    </row>
    <row r="64" spans="1:2" ht="12.75">
      <c r="A64" s="2" t="s">
        <v>38</v>
      </c>
      <c r="B64" s="7">
        <v>0.0187</v>
      </c>
    </row>
    <row r="65" spans="1:2" ht="12.75">
      <c r="A65" s="28" t="s">
        <v>251</v>
      </c>
      <c r="B65" s="29">
        <f>SUM(B63:B64)</f>
        <v>0.1601</v>
      </c>
    </row>
    <row r="66" ht="12.75">
      <c r="B66" s="1"/>
    </row>
    <row r="67" ht="12.75">
      <c r="A67" s="8" t="s">
        <v>39</v>
      </c>
    </row>
    <row r="69" ht="12.75">
      <c r="A69" s="8" t="s">
        <v>40</v>
      </c>
    </row>
    <row r="71" spans="1:2" ht="12.75">
      <c r="A71" s="5" t="s">
        <v>41</v>
      </c>
      <c r="B71" s="5" t="s">
        <v>4</v>
      </c>
    </row>
    <row r="72" spans="1:2" ht="12.75">
      <c r="A72" s="2" t="s">
        <v>42</v>
      </c>
      <c r="B72" s="2">
        <v>796909</v>
      </c>
    </row>
    <row r="73" spans="1:2" ht="12.75">
      <c r="A73" s="2" t="s">
        <v>43</v>
      </c>
      <c r="B73" s="2">
        <f>79097+1854</f>
        <v>80951</v>
      </c>
    </row>
    <row r="74" spans="1:3" ht="12.75">
      <c r="A74" s="2" t="s">
        <v>33</v>
      </c>
      <c r="B74" s="2">
        <f>+B72+B73</f>
        <v>877860</v>
      </c>
      <c r="C74" s="1"/>
    </row>
    <row r="75" spans="1:2" ht="12.75">
      <c r="A75" s="2"/>
      <c r="B75" s="2"/>
    </row>
    <row r="76" ht="12.75">
      <c r="A76" t="s">
        <v>44</v>
      </c>
    </row>
    <row r="77" ht="12.75">
      <c r="A77" t="s">
        <v>45</v>
      </c>
    </row>
    <row r="79" ht="12.75" hidden="1">
      <c r="A79" s="8" t="s">
        <v>46</v>
      </c>
    </row>
    <row r="80" ht="12.75" hidden="1"/>
    <row r="81" spans="1:3" ht="12.75" hidden="1">
      <c r="A81" s="5" t="s">
        <v>41</v>
      </c>
      <c r="B81" s="5" t="s">
        <v>47</v>
      </c>
      <c r="C81" s="5" t="s">
        <v>48</v>
      </c>
    </row>
    <row r="82" spans="1:3" ht="12.75" hidden="1">
      <c r="A82" s="2" t="s">
        <v>49</v>
      </c>
      <c r="B82" s="2"/>
      <c r="C82" s="2"/>
    </row>
    <row r="83" spans="1:3" ht="12.75" hidden="1">
      <c r="A83" s="2" t="s">
        <v>50</v>
      </c>
      <c r="B83" s="2"/>
      <c r="C83" s="2"/>
    </row>
    <row r="84" spans="1:3" ht="12.75" hidden="1">
      <c r="A84" s="2" t="s">
        <v>33</v>
      </c>
      <c r="B84" s="2"/>
      <c r="C84" s="2"/>
    </row>
    <row r="86" ht="12.75">
      <c r="A86" s="8" t="s">
        <v>51</v>
      </c>
    </row>
    <row r="87" spans="2:4" ht="12.75">
      <c r="B87" s="31" t="s">
        <v>241</v>
      </c>
      <c r="C87" s="32"/>
      <c r="D87" s="33"/>
    </row>
    <row r="88" spans="1:4" ht="12.75">
      <c r="A88" s="5" t="s">
        <v>52</v>
      </c>
      <c r="B88" s="30" t="s">
        <v>42</v>
      </c>
      <c r="C88" s="30"/>
      <c r="D88" s="27"/>
    </row>
    <row r="89" spans="1:3" ht="12.75">
      <c r="A89" s="2" t="s">
        <v>205</v>
      </c>
      <c r="B89" s="3">
        <v>1725.32</v>
      </c>
      <c r="C89" s="3"/>
    </row>
    <row r="90" spans="1:3" ht="12.75">
      <c r="A90" s="2" t="s">
        <v>206</v>
      </c>
      <c r="B90" s="3">
        <v>2358.75</v>
      </c>
      <c r="C90" s="3"/>
    </row>
    <row r="91" spans="1:3" ht="12.75">
      <c r="A91" s="2" t="s">
        <v>207</v>
      </c>
      <c r="B91" s="3">
        <v>7387.74</v>
      </c>
      <c r="C91" s="3"/>
    </row>
    <row r="92" spans="1:3" ht="12.75">
      <c r="A92" s="2" t="s">
        <v>208</v>
      </c>
      <c r="B92" s="3">
        <v>18670.59</v>
      </c>
      <c r="C92" s="3"/>
    </row>
    <row r="93" spans="1:3" ht="12.75">
      <c r="A93" s="2" t="s">
        <v>209</v>
      </c>
      <c r="B93" s="3">
        <v>1052.99</v>
      </c>
      <c r="C93" s="3"/>
    </row>
    <row r="94" spans="1:3" ht="12.75">
      <c r="A94" s="2" t="s">
        <v>210</v>
      </c>
      <c r="B94" s="3">
        <v>21860.26</v>
      </c>
      <c r="C94" s="3"/>
    </row>
    <row r="95" spans="1:3" ht="12.75">
      <c r="A95" s="2" t="s">
        <v>211</v>
      </c>
      <c r="B95" s="3">
        <v>4477.69</v>
      </c>
      <c r="C95" s="3"/>
    </row>
    <row r="96" spans="1:3" ht="12.75">
      <c r="A96" s="2" t="s">
        <v>212</v>
      </c>
      <c r="B96" s="3">
        <v>206001.18</v>
      </c>
      <c r="C96" s="3"/>
    </row>
    <row r="97" spans="1:3" ht="12.75">
      <c r="A97" s="2" t="s">
        <v>213</v>
      </c>
      <c r="B97" s="3"/>
      <c r="C97" s="3">
        <v>120959.39</v>
      </c>
    </row>
    <row r="98" spans="1:3" ht="12.75">
      <c r="A98" s="2" t="s">
        <v>214</v>
      </c>
      <c r="B98" s="3"/>
      <c r="C98" s="3">
        <v>21250.82</v>
      </c>
    </row>
    <row r="99" spans="1:3" ht="12.75">
      <c r="A99" s="2" t="s">
        <v>215</v>
      </c>
      <c r="B99" s="3"/>
      <c r="C99" s="3">
        <v>6846.56</v>
      </c>
    </row>
    <row r="100" spans="1:3" ht="12.75">
      <c r="A100" s="2" t="s">
        <v>216</v>
      </c>
      <c r="B100" s="3">
        <v>18291.83</v>
      </c>
      <c r="C100" s="3"/>
    </row>
    <row r="101" spans="1:3" ht="12.75">
      <c r="A101" s="2" t="s">
        <v>217</v>
      </c>
      <c r="B101" s="3">
        <v>115840.23</v>
      </c>
      <c r="C101" s="3"/>
    </row>
    <row r="102" spans="1:3" ht="12.75">
      <c r="A102" s="2" t="s">
        <v>219</v>
      </c>
      <c r="B102" s="3">
        <v>272038.75</v>
      </c>
      <c r="C102" s="3"/>
    </row>
    <row r="103" spans="1:3" ht="12.75">
      <c r="A103" s="2" t="s">
        <v>220</v>
      </c>
      <c r="B103" s="3">
        <v>861.1</v>
      </c>
      <c r="C103" s="3"/>
    </row>
    <row r="104" spans="1:3" ht="12.75">
      <c r="A104" s="2" t="s">
        <v>221</v>
      </c>
      <c r="B104" s="3">
        <v>6332.67</v>
      </c>
      <c r="C104" s="3"/>
    </row>
    <row r="105" spans="1:3" ht="12.75">
      <c r="A105" s="2" t="s">
        <v>222</v>
      </c>
      <c r="B105" s="3">
        <v>43532.67</v>
      </c>
      <c r="C105" s="3"/>
    </row>
    <row r="106" spans="1:3" ht="12.75">
      <c r="A106" s="2" t="s">
        <v>223</v>
      </c>
      <c r="B106" s="3">
        <v>10688.14</v>
      </c>
      <c r="C106" s="3"/>
    </row>
    <row r="107" spans="1:3" ht="12.75">
      <c r="A107" s="2" t="s">
        <v>224</v>
      </c>
      <c r="B107" s="3">
        <v>16725.99</v>
      </c>
      <c r="C107" s="3"/>
    </row>
    <row r="108" spans="1:3" ht="12.75">
      <c r="A108" s="2" t="s">
        <v>225</v>
      </c>
      <c r="B108" s="3"/>
      <c r="C108" s="3">
        <v>3524.67</v>
      </c>
    </row>
    <row r="109" spans="1:3" ht="12.75">
      <c r="A109" s="2" t="s">
        <v>226</v>
      </c>
      <c r="B109" s="3">
        <v>0.1</v>
      </c>
      <c r="C109" s="3"/>
    </row>
    <row r="110" spans="1:3" ht="12.75">
      <c r="A110" s="2" t="s">
        <v>227</v>
      </c>
      <c r="B110" s="3">
        <v>65374.76</v>
      </c>
      <c r="C110" s="3"/>
    </row>
    <row r="111" spans="1:3" ht="12.75">
      <c r="A111" s="2" t="s">
        <v>228</v>
      </c>
      <c r="B111" s="3">
        <v>4.35</v>
      </c>
      <c r="C111" s="3"/>
    </row>
    <row r="112" spans="1:3" ht="12.75">
      <c r="A112" s="2" t="s">
        <v>229</v>
      </c>
      <c r="B112" s="3">
        <v>71613.09</v>
      </c>
      <c r="C112" s="3"/>
    </row>
    <row r="113" spans="1:3" ht="12.75">
      <c r="A113" s="2" t="s">
        <v>230</v>
      </c>
      <c r="B113" s="3">
        <v>134.11</v>
      </c>
      <c r="C113" s="3"/>
    </row>
    <row r="114" spans="1:3" ht="12.75">
      <c r="A114" s="2" t="s">
        <v>231</v>
      </c>
      <c r="B114" s="3">
        <v>51.48</v>
      </c>
      <c r="C114" s="3"/>
    </row>
    <row r="115" spans="1:3" ht="12.75">
      <c r="A115" s="21" t="s">
        <v>232</v>
      </c>
      <c r="B115" s="22">
        <v>43372.61</v>
      </c>
      <c r="C115" s="22"/>
    </row>
    <row r="116" spans="1:3" ht="12.75">
      <c r="A116" s="21" t="s">
        <v>233</v>
      </c>
      <c r="B116" s="22">
        <v>7256.59</v>
      </c>
      <c r="C116" s="22"/>
    </row>
    <row r="117" spans="1:3" ht="12.75">
      <c r="A117" s="21" t="s">
        <v>234</v>
      </c>
      <c r="B117" s="22">
        <v>4480.41</v>
      </c>
      <c r="C117" s="22"/>
    </row>
    <row r="118" spans="1:3" ht="12.75">
      <c r="A118" s="21" t="s">
        <v>235</v>
      </c>
      <c r="B118" s="22">
        <v>9757.66</v>
      </c>
      <c r="C118" s="22"/>
    </row>
    <row r="119" spans="1:3" ht="12.75">
      <c r="A119" s="21" t="s">
        <v>236</v>
      </c>
      <c r="B119" s="22">
        <v>2687.19</v>
      </c>
      <c r="C119" s="22"/>
    </row>
    <row r="120" spans="1:3" ht="12.75">
      <c r="A120" s="21" t="s">
        <v>237</v>
      </c>
      <c r="B120" s="22">
        <v>26895.35</v>
      </c>
      <c r="C120" s="22"/>
    </row>
    <row r="121" spans="1:3" ht="12.75">
      <c r="A121" s="21" t="s">
        <v>238</v>
      </c>
      <c r="B121" s="3"/>
      <c r="C121" s="22">
        <v>5503.81</v>
      </c>
    </row>
    <row r="122" spans="1:3" ht="12.75">
      <c r="A122" s="21" t="s">
        <v>239</v>
      </c>
      <c r="B122" s="3"/>
      <c r="C122" s="22">
        <v>7615.22</v>
      </c>
    </row>
    <row r="123" spans="1:3" ht="12.75">
      <c r="A123" s="21" t="s">
        <v>240</v>
      </c>
      <c r="B123" s="3"/>
      <c r="C123" s="22">
        <v>11202.8</v>
      </c>
    </row>
    <row r="124" spans="1:3" ht="12.75">
      <c r="A124" s="2" t="s">
        <v>218</v>
      </c>
      <c r="B124" s="3">
        <v>220286.3</v>
      </c>
      <c r="C124" s="3"/>
    </row>
    <row r="125" spans="1:3" ht="12.75">
      <c r="A125" s="21"/>
      <c r="B125" s="22">
        <f>SUM(B89:B124)</f>
        <v>1199759.9</v>
      </c>
      <c r="C125" s="3"/>
    </row>
    <row r="126" spans="1:2" ht="12.75">
      <c r="A126" s="20"/>
      <c r="B126" s="20"/>
    </row>
    <row r="127" spans="1:2" ht="12.75">
      <c r="A127" s="20"/>
      <c r="B127" s="20"/>
    </row>
    <row r="128" spans="1:2" ht="12.75">
      <c r="A128" s="20"/>
      <c r="B128" s="20"/>
    </row>
    <row r="129" ht="12.75">
      <c r="A129" s="8" t="s">
        <v>53</v>
      </c>
    </row>
    <row r="130" ht="12.75">
      <c r="G130" t="s">
        <v>241</v>
      </c>
    </row>
    <row r="131" spans="1:8" ht="54.75" customHeight="1">
      <c r="A131" s="17" t="s">
        <v>54</v>
      </c>
      <c r="B131" s="19" t="s">
        <v>55</v>
      </c>
      <c r="C131" s="19" t="s">
        <v>56</v>
      </c>
      <c r="D131" s="18" t="s">
        <v>57</v>
      </c>
      <c r="E131" s="18" t="s">
        <v>58</v>
      </c>
      <c r="F131" s="18" t="s">
        <v>59</v>
      </c>
      <c r="G131" s="18" t="s">
        <v>60</v>
      </c>
      <c r="H131" s="18" t="s">
        <v>61</v>
      </c>
    </row>
    <row r="132" spans="1:8" ht="12.75">
      <c r="A132" s="2" t="s">
        <v>243</v>
      </c>
      <c r="B132" s="2">
        <v>25553.4</v>
      </c>
      <c r="C132" s="2">
        <v>2584.71</v>
      </c>
      <c r="D132" s="2">
        <v>6451.45</v>
      </c>
      <c r="E132" s="2">
        <v>52845.45</v>
      </c>
      <c r="F132" s="2">
        <v>0</v>
      </c>
      <c r="G132" s="2">
        <v>18876.01</v>
      </c>
      <c r="H132" s="2">
        <f>SUM(B132:G132)</f>
        <v>106311.01999999999</v>
      </c>
    </row>
    <row r="133" spans="1:8" ht="12.75">
      <c r="A133" s="2" t="s">
        <v>244</v>
      </c>
      <c r="B133" s="2">
        <v>1509.48</v>
      </c>
      <c r="C133" s="2">
        <v>0</v>
      </c>
      <c r="D133" s="2">
        <v>0</v>
      </c>
      <c r="E133" s="2">
        <v>16796.66</v>
      </c>
      <c r="F133" s="2">
        <v>0</v>
      </c>
      <c r="G133" s="2">
        <v>0</v>
      </c>
      <c r="H133" s="2">
        <f aca="true" t="shared" si="0" ref="H133:H139">SUM(B133:G133)</f>
        <v>18306.14</v>
      </c>
    </row>
    <row r="134" spans="1:8" ht="12.75">
      <c r="A134" s="2" t="s">
        <v>245</v>
      </c>
      <c r="B134" s="2">
        <v>8493.04</v>
      </c>
      <c r="C134" s="2">
        <v>100</v>
      </c>
      <c r="D134" s="2">
        <v>12424.66</v>
      </c>
      <c r="E134" s="2">
        <v>94886.29</v>
      </c>
      <c r="F134" s="2">
        <v>0</v>
      </c>
      <c r="G134" s="2">
        <v>0</v>
      </c>
      <c r="H134" s="2">
        <f t="shared" si="0"/>
        <v>115903.98999999999</v>
      </c>
    </row>
    <row r="135" spans="1:8" ht="12.75">
      <c r="A135" s="2" t="s">
        <v>246</v>
      </c>
      <c r="B135" s="2">
        <v>6784.82</v>
      </c>
      <c r="C135" s="2">
        <v>0</v>
      </c>
      <c r="D135" s="2">
        <v>10709.8</v>
      </c>
      <c r="E135" s="2">
        <v>69665.07</v>
      </c>
      <c r="F135" s="2">
        <v>0</v>
      </c>
      <c r="G135" s="2">
        <v>0</v>
      </c>
      <c r="H135" s="2">
        <f t="shared" si="0"/>
        <v>87159.69</v>
      </c>
    </row>
    <row r="136" spans="1:8" ht="12.75">
      <c r="A136" s="2" t="s">
        <v>247</v>
      </c>
      <c r="B136" s="2">
        <v>12518.23</v>
      </c>
      <c r="C136" s="2">
        <v>21.54</v>
      </c>
      <c r="D136" s="2">
        <v>24152.25</v>
      </c>
      <c r="E136" s="3">
        <v>264395.99</v>
      </c>
      <c r="F136" s="2">
        <v>0</v>
      </c>
      <c r="G136" s="2">
        <v>0</v>
      </c>
      <c r="H136" s="2">
        <f t="shared" si="0"/>
        <v>301088.01</v>
      </c>
    </row>
    <row r="137" spans="1:8" ht="12.75">
      <c r="A137" s="2" t="s">
        <v>248</v>
      </c>
      <c r="B137" s="2">
        <v>29954.12</v>
      </c>
      <c r="C137" s="2">
        <v>266.04</v>
      </c>
      <c r="D137" s="2">
        <v>99926.05</v>
      </c>
      <c r="E137" s="3">
        <v>441803.22</v>
      </c>
      <c r="F137" s="2">
        <v>0</v>
      </c>
      <c r="G137" s="2">
        <v>0</v>
      </c>
      <c r="H137" s="2">
        <f t="shared" si="0"/>
        <v>571949.4299999999</v>
      </c>
    </row>
    <row r="138" spans="1:8" ht="12.75">
      <c r="A138" s="2" t="s">
        <v>249</v>
      </c>
      <c r="B138" s="2">
        <v>5962.48</v>
      </c>
      <c r="C138" s="2">
        <v>0</v>
      </c>
      <c r="D138" s="2">
        <v>44493.34</v>
      </c>
      <c r="E138" s="3">
        <f>142985.49+8841.21</f>
        <v>151826.69999999998</v>
      </c>
      <c r="F138" s="2">
        <v>0</v>
      </c>
      <c r="G138" s="2">
        <v>0</v>
      </c>
      <c r="H138" s="2">
        <f t="shared" si="0"/>
        <v>202282.51999999996</v>
      </c>
    </row>
    <row r="139" spans="1:8" ht="12.75">
      <c r="A139" s="2" t="s">
        <v>250</v>
      </c>
      <c r="B139" s="2">
        <v>9138.11</v>
      </c>
      <c r="C139" s="2">
        <v>0</v>
      </c>
      <c r="D139" s="2">
        <v>350488.64</v>
      </c>
      <c r="E139" s="2">
        <f>95361.68+12178.85</f>
        <v>107540.53</v>
      </c>
      <c r="F139" s="2">
        <v>12856.41</v>
      </c>
      <c r="G139" s="2">
        <v>41525.59</v>
      </c>
      <c r="H139" s="2">
        <f t="shared" si="0"/>
        <v>521549.28</v>
      </c>
    </row>
    <row r="140" spans="1:8" ht="12.75">
      <c r="A140" s="2"/>
      <c r="B140" s="2">
        <f>SUM(B132:B139)</f>
        <v>99913.68</v>
      </c>
      <c r="C140" s="2">
        <f aca="true" t="shared" si="1" ref="C140:H140">SUM(C132:C139)</f>
        <v>2972.29</v>
      </c>
      <c r="D140" s="2">
        <f t="shared" si="1"/>
        <v>548646.1900000001</v>
      </c>
      <c r="E140" s="3">
        <f t="shared" si="1"/>
        <v>1199759.91</v>
      </c>
      <c r="F140" s="2">
        <f t="shared" si="1"/>
        <v>12856.41</v>
      </c>
      <c r="G140" s="23">
        <f t="shared" si="1"/>
        <v>60401.59999999999</v>
      </c>
      <c r="H140" s="2">
        <f t="shared" si="1"/>
        <v>1924550.0799999998</v>
      </c>
    </row>
    <row r="141" spans="2:7" ht="12.75">
      <c r="B141" s="24"/>
      <c r="C141" s="24"/>
      <c r="D141" s="24"/>
      <c r="E141" s="26"/>
      <c r="F141" s="24"/>
      <c r="G141" s="24"/>
    </row>
    <row r="142" spans="1:7" ht="12.75">
      <c r="A142" t="s">
        <v>62</v>
      </c>
      <c r="G142" s="25"/>
    </row>
    <row r="143" spans="1:7" ht="12.75">
      <c r="A143" s="2"/>
      <c r="B143" s="2" t="s">
        <v>13</v>
      </c>
      <c r="G143" s="25"/>
    </row>
    <row r="144" spans="1:2" ht="12.75">
      <c r="A144" s="2" t="s">
        <v>63</v>
      </c>
      <c r="B144" s="2" t="s">
        <v>4</v>
      </c>
    </row>
    <row r="145" spans="1:7" ht="12.75">
      <c r="A145" s="2"/>
      <c r="B145" s="2"/>
      <c r="G145" s="25"/>
    </row>
    <row r="146" spans="1:2" ht="12.75">
      <c r="A146" s="2" t="s">
        <v>64</v>
      </c>
      <c r="B146" s="3">
        <v>283.14</v>
      </c>
    </row>
    <row r="147" spans="1:7" ht="12.75">
      <c r="A147" s="2" t="s">
        <v>65</v>
      </c>
      <c r="B147" s="3">
        <f>+B149+B150+B151</f>
        <v>6994.13</v>
      </c>
      <c r="G147" s="25"/>
    </row>
    <row r="148" spans="1:2" ht="12.75">
      <c r="A148" s="2"/>
      <c r="B148" s="3"/>
    </row>
    <row r="149" spans="1:2" ht="12.75">
      <c r="A149" s="12" t="s">
        <v>66</v>
      </c>
      <c r="B149" s="3">
        <v>2219.53</v>
      </c>
    </row>
    <row r="150" spans="1:2" ht="12.75">
      <c r="A150" s="12" t="s">
        <v>67</v>
      </c>
      <c r="B150" s="3">
        <v>1700.54</v>
      </c>
    </row>
    <row r="151" spans="1:2" ht="12.75">
      <c r="A151" s="12" t="s">
        <v>68</v>
      </c>
      <c r="B151" s="3">
        <v>3074.06</v>
      </c>
    </row>
    <row r="152" spans="1:2" ht="12.75">
      <c r="A152" s="2" t="s">
        <v>69</v>
      </c>
      <c r="B152" s="3">
        <v>8725.03</v>
      </c>
    </row>
    <row r="153" spans="1:2" ht="12.75">
      <c r="A153" s="2" t="s">
        <v>33</v>
      </c>
      <c r="B153" s="3">
        <f>+B152+B147+B146</f>
        <v>16002.3</v>
      </c>
    </row>
    <row r="154" spans="1:2" ht="12.75">
      <c r="A154" s="2"/>
      <c r="B154" s="2"/>
    </row>
    <row r="155" ht="12.75">
      <c r="A155" t="s">
        <v>70</v>
      </c>
    </row>
    <row r="156" ht="12.75">
      <c r="A156" t="s">
        <v>71</v>
      </c>
    </row>
    <row r="159" ht="12.75">
      <c r="A159" t="s">
        <v>72</v>
      </c>
    </row>
    <row r="160" spans="1:2" ht="12.75">
      <c r="A160" s="2"/>
      <c r="B160" s="2" t="s">
        <v>13</v>
      </c>
    </row>
    <row r="161" spans="1:2" ht="12.75">
      <c r="A161" s="5" t="s">
        <v>3</v>
      </c>
      <c r="B161" s="6" t="s">
        <v>4</v>
      </c>
    </row>
    <row r="162" spans="1:2" ht="12.75">
      <c r="A162" s="2" t="s">
        <v>73</v>
      </c>
      <c r="B162" s="2">
        <v>21104</v>
      </c>
    </row>
    <row r="163" spans="1:2" ht="12.75">
      <c r="A163" s="2" t="s">
        <v>74</v>
      </c>
      <c r="B163" s="2">
        <f>16002+1869+631</f>
        <v>18502</v>
      </c>
    </row>
    <row r="164" spans="1:2" ht="12.75">
      <c r="A164" s="2" t="s">
        <v>75</v>
      </c>
      <c r="B164" s="2">
        <f>+B162-B163</f>
        <v>2602</v>
      </c>
    </row>
    <row r="167" ht="12.75">
      <c r="A167" t="s">
        <v>76</v>
      </c>
    </row>
    <row r="169" spans="1:2" ht="12.75">
      <c r="A169" s="5" t="s">
        <v>3</v>
      </c>
      <c r="B169" s="5" t="s">
        <v>77</v>
      </c>
    </row>
    <row r="170" spans="1:2" ht="12.75">
      <c r="A170" s="2" t="s">
        <v>78</v>
      </c>
      <c r="B170" s="7">
        <v>0.0169</v>
      </c>
    </row>
    <row r="171" spans="1:2" ht="12.75">
      <c r="A171" s="2" t="s">
        <v>79</v>
      </c>
      <c r="B171" s="7">
        <v>0.0019</v>
      </c>
    </row>
    <row r="174" ht="12.75">
      <c r="A174" t="s">
        <v>80</v>
      </c>
    </row>
    <row r="176" spans="1:2" ht="12.75">
      <c r="A176" s="6" t="s">
        <v>3</v>
      </c>
      <c r="B176" s="6" t="s">
        <v>4</v>
      </c>
    </row>
    <row r="177" spans="1:2" ht="12.75">
      <c r="A177" s="2" t="s">
        <v>81</v>
      </c>
      <c r="B177" s="2">
        <v>20586</v>
      </c>
    </row>
    <row r="178" spans="1:2" ht="12.75">
      <c r="A178" s="2" t="s">
        <v>82</v>
      </c>
      <c r="B178" s="2">
        <f>2296+5336</f>
        <v>7632</v>
      </c>
    </row>
    <row r="179" spans="1:2" ht="12.75">
      <c r="A179" s="2" t="s">
        <v>83</v>
      </c>
      <c r="B179" s="2">
        <f>3405+3709</f>
        <v>7114</v>
      </c>
    </row>
    <row r="180" spans="1:2" ht="12.75">
      <c r="A180" s="2" t="s">
        <v>84</v>
      </c>
      <c r="B180" s="2">
        <f>+B177+B178-B179</f>
        <v>21104</v>
      </c>
    </row>
    <row r="181" spans="1:2" ht="12.75">
      <c r="A181" s="2"/>
      <c r="B181" s="2"/>
    </row>
    <row r="182" ht="12.75">
      <c r="A182" t="s">
        <v>85</v>
      </c>
    </row>
    <row r="183" ht="12.75">
      <c r="A183" t="s">
        <v>86</v>
      </c>
    </row>
    <row r="185" ht="12.75">
      <c r="A185" t="s">
        <v>87</v>
      </c>
    </row>
    <row r="187" spans="1:2" ht="12.75">
      <c r="A187" s="5" t="s">
        <v>3</v>
      </c>
      <c r="B187" s="5" t="s">
        <v>4</v>
      </c>
    </row>
    <row r="188" spans="1:2" ht="12.75">
      <c r="A188" s="2" t="s">
        <v>81</v>
      </c>
      <c r="B188" s="2">
        <v>15302</v>
      </c>
    </row>
    <row r="189" spans="1:2" ht="12.75">
      <c r="A189" s="2" t="s">
        <v>88</v>
      </c>
      <c r="B189" s="2">
        <f>4998+617</f>
        <v>5615</v>
      </c>
    </row>
    <row r="190" spans="1:2" ht="12.75">
      <c r="A190" s="2" t="s">
        <v>89</v>
      </c>
      <c r="B190" s="2">
        <v>2058</v>
      </c>
    </row>
    <row r="191" spans="1:2" ht="12.75">
      <c r="A191" s="2" t="s">
        <v>90</v>
      </c>
      <c r="B191" s="2">
        <v>2857</v>
      </c>
    </row>
    <row r="192" spans="1:2" ht="12.75">
      <c r="A192" s="2" t="s">
        <v>91</v>
      </c>
      <c r="B192" s="2">
        <f>+B188+B189-B190-B191</f>
        <v>16002</v>
      </c>
    </row>
    <row r="195" ht="12.75">
      <c r="A195" t="s">
        <v>92</v>
      </c>
    </row>
    <row r="197" spans="1:2" ht="12.75">
      <c r="A197" s="5" t="s">
        <v>3</v>
      </c>
      <c r="B197" s="5" t="s">
        <v>4</v>
      </c>
    </row>
    <row r="198" spans="1:2" ht="12.75">
      <c r="A198" s="2" t="s">
        <v>93</v>
      </c>
      <c r="B198" s="2">
        <v>554</v>
      </c>
    </row>
    <row r="199" spans="1:2" ht="12.75">
      <c r="A199" s="2" t="s">
        <v>94</v>
      </c>
      <c r="B199" s="2">
        <v>554</v>
      </c>
    </row>
    <row r="200" spans="1:2" ht="12.75">
      <c r="A200" s="2" t="s">
        <v>95</v>
      </c>
      <c r="B200" s="2" t="s">
        <v>96</v>
      </c>
    </row>
    <row r="203" ht="12.75">
      <c r="A203" t="s">
        <v>97</v>
      </c>
    </row>
    <row r="205" spans="1:2" ht="12.75">
      <c r="A205" s="5" t="s">
        <v>3</v>
      </c>
      <c r="B205" s="5" t="s">
        <v>4</v>
      </c>
    </row>
    <row r="206" spans="1:2" ht="12.75">
      <c r="A206" s="2" t="s">
        <v>81</v>
      </c>
      <c r="B206" s="2">
        <v>3409.28</v>
      </c>
    </row>
    <row r="207" spans="1:2" ht="12.75">
      <c r="A207" s="2" t="s">
        <v>98</v>
      </c>
      <c r="B207" s="2">
        <v>483.71</v>
      </c>
    </row>
    <row r="208" spans="1:2" ht="12.75">
      <c r="A208" s="2" t="s">
        <v>89</v>
      </c>
      <c r="B208" s="2">
        <v>0</v>
      </c>
    </row>
    <row r="209" spans="1:2" ht="12.75">
      <c r="A209" s="2" t="s">
        <v>99</v>
      </c>
      <c r="B209" s="2">
        <v>0</v>
      </c>
    </row>
    <row r="210" spans="1:2" ht="12.75">
      <c r="A210" s="2" t="s">
        <v>84</v>
      </c>
      <c r="B210" s="2">
        <f>+B206+B207</f>
        <v>3892.9900000000002</v>
      </c>
    </row>
    <row r="213" ht="12.75">
      <c r="A213" t="s">
        <v>100</v>
      </c>
    </row>
    <row r="215" ht="12.75">
      <c r="A215" t="s">
        <v>101</v>
      </c>
    </row>
    <row r="216" ht="12.75">
      <c r="A216" t="s">
        <v>102</v>
      </c>
    </row>
    <row r="217" ht="12.75">
      <c r="A217" t="s">
        <v>103</v>
      </c>
    </row>
    <row r="219" spans="1:2" ht="12.75">
      <c r="A219" s="6" t="s">
        <v>3</v>
      </c>
      <c r="B219" s="6" t="s">
        <v>4</v>
      </c>
    </row>
    <row r="220" spans="1:2" ht="12.75">
      <c r="A220" s="2" t="s">
        <v>104</v>
      </c>
      <c r="B220" s="2">
        <v>233829</v>
      </c>
    </row>
    <row r="221" spans="1:2" ht="12.75">
      <c r="A221" s="2" t="s">
        <v>105</v>
      </c>
      <c r="B221" s="2">
        <v>495586</v>
      </c>
    </row>
    <row r="222" spans="1:2" ht="12.75">
      <c r="A222" s="2" t="s">
        <v>242</v>
      </c>
      <c r="B222" s="2">
        <v>67494</v>
      </c>
    </row>
    <row r="223" spans="1:2" ht="12.75">
      <c r="A223" s="2" t="s">
        <v>106</v>
      </c>
      <c r="B223" s="2">
        <v>0</v>
      </c>
    </row>
    <row r="224" spans="1:2" ht="12.75">
      <c r="A224" s="2" t="s">
        <v>33</v>
      </c>
      <c r="B224" s="2">
        <f>SUM(B220:B223)</f>
        <v>796909</v>
      </c>
    </row>
    <row r="226" ht="12.75" hidden="1">
      <c r="A226" t="s">
        <v>107</v>
      </c>
    </row>
    <row r="227" ht="12.75" hidden="1"/>
    <row r="228" ht="12.75" hidden="1">
      <c r="A228" t="s">
        <v>108</v>
      </c>
    </row>
    <row r="229" ht="12.75" hidden="1">
      <c r="A229" t="s">
        <v>109</v>
      </c>
    </row>
    <row r="230" ht="12.75" hidden="1"/>
    <row r="231" spans="1:2" ht="12.75" hidden="1">
      <c r="A231" s="6" t="s">
        <v>3</v>
      </c>
      <c r="B231" s="6" t="s">
        <v>4</v>
      </c>
    </row>
    <row r="232" spans="1:2" ht="12.75" hidden="1">
      <c r="A232" s="2" t="s">
        <v>110</v>
      </c>
      <c r="B232" s="2"/>
    </row>
    <row r="233" ht="12.75" hidden="1"/>
    <row r="235" ht="12.75" hidden="1">
      <c r="A235" t="s">
        <v>111</v>
      </c>
    </row>
    <row r="236" ht="12.75" hidden="1"/>
    <row r="237" ht="12.75" hidden="1">
      <c r="A237" t="s">
        <v>112</v>
      </c>
    </row>
    <row r="238" ht="12.75" hidden="1"/>
    <row r="239" spans="1:2" ht="12.75" hidden="1">
      <c r="A239" s="2" t="s">
        <v>113</v>
      </c>
      <c r="B239" s="2" t="s">
        <v>4</v>
      </c>
    </row>
    <row r="240" spans="1:2" ht="12.75" hidden="1">
      <c r="A240" s="2" t="s">
        <v>114</v>
      </c>
      <c r="B240" s="2"/>
    </row>
    <row r="241" spans="1:2" ht="12.75" hidden="1">
      <c r="A241" s="2" t="s">
        <v>115</v>
      </c>
      <c r="B241" s="2"/>
    </row>
    <row r="242" spans="1:2" ht="12.75" hidden="1">
      <c r="A242" s="2" t="s">
        <v>116</v>
      </c>
      <c r="B242" s="2"/>
    </row>
    <row r="243" spans="1:2" ht="12.75" hidden="1">
      <c r="A243" s="2" t="s">
        <v>117</v>
      </c>
      <c r="B243" s="2"/>
    </row>
    <row r="244" spans="1:2" ht="12.75" hidden="1">
      <c r="A244" s="2" t="s">
        <v>118</v>
      </c>
      <c r="B244" s="2"/>
    </row>
    <row r="245" spans="1:2" ht="12.75" hidden="1">
      <c r="A245" s="2" t="s">
        <v>119</v>
      </c>
      <c r="B245" s="2"/>
    </row>
    <row r="246" spans="1:2" ht="12.75" hidden="1">
      <c r="A246" s="2" t="s">
        <v>33</v>
      </c>
      <c r="B246" s="2"/>
    </row>
    <row r="247" ht="12.75" hidden="1"/>
    <row r="248" ht="12.75" hidden="1">
      <c r="A248" t="s">
        <v>120</v>
      </c>
    </row>
    <row r="249" ht="12.75" hidden="1">
      <c r="A249" t="s">
        <v>121</v>
      </c>
    </row>
    <row r="250" ht="12.75" hidden="1"/>
    <row r="251" ht="12.75" hidden="1">
      <c r="A251" t="s">
        <v>122</v>
      </c>
    </row>
    <row r="252" ht="12.75" hidden="1">
      <c r="A252" t="s">
        <v>123</v>
      </c>
    </row>
    <row r="253" ht="12.75" hidden="1"/>
    <row r="254" ht="12.75" hidden="1">
      <c r="A254" t="s">
        <v>124</v>
      </c>
    </row>
    <row r="255" ht="12.75" hidden="1"/>
    <row r="256" ht="12.75" hidden="1">
      <c r="A256" t="s">
        <v>125</v>
      </c>
    </row>
    <row r="257" ht="12.75" hidden="1">
      <c r="A257" t="s">
        <v>126</v>
      </c>
    </row>
    <row r="258" ht="12.75" hidden="1"/>
    <row r="259" ht="12.75" hidden="1">
      <c r="A259" t="s">
        <v>127</v>
      </c>
    </row>
    <row r="260" ht="12.75" hidden="1"/>
    <row r="261" spans="1:2" ht="12.75" hidden="1">
      <c r="A261" s="2" t="s">
        <v>3</v>
      </c>
      <c r="B261" s="2" t="s">
        <v>4</v>
      </c>
    </row>
    <row r="262" spans="1:2" ht="12.75" hidden="1">
      <c r="A262" s="2" t="s">
        <v>128</v>
      </c>
      <c r="B262" s="2"/>
    </row>
    <row r="263" spans="1:2" ht="12.75" hidden="1">
      <c r="A263" s="2" t="s">
        <v>129</v>
      </c>
      <c r="B263" s="2"/>
    </row>
    <row r="264" spans="1:2" ht="12.75" hidden="1">
      <c r="A264" s="2" t="s">
        <v>130</v>
      </c>
      <c r="B264" s="2"/>
    </row>
    <row r="265" spans="1:2" ht="12.75" hidden="1">
      <c r="A265" s="2" t="s">
        <v>114</v>
      </c>
      <c r="B265" s="2"/>
    </row>
    <row r="266" spans="1:2" ht="12.75" hidden="1">
      <c r="A266" s="2" t="s">
        <v>131</v>
      </c>
      <c r="B266" s="2"/>
    </row>
    <row r="267" spans="1:2" ht="12.75" hidden="1">
      <c r="A267" s="2" t="s">
        <v>132</v>
      </c>
      <c r="B267" s="2"/>
    </row>
    <row r="268" spans="1:2" ht="12.75" hidden="1">
      <c r="A268" s="2" t="s">
        <v>133</v>
      </c>
      <c r="B268" s="2"/>
    </row>
    <row r="269" spans="1:2" ht="12.75" hidden="1">
      <c r="A269" s="2" t="s">
        <v>134</v>
      </c>
      <c r="B269" s="2"/>
    </row>
    <row r="270" spans="1:2" ht="12.75" hidden="1">
      <c r="A270" s="2" t="s">
        <v>116</v>
      </c>
      <c r="B270" s="2"/>
    </row>
    <row r="271" spans="1:2" ht="12.75" hidden="1">
      <c r="A271" s="2" t="s">
        <v>135</v>
      </c>
      <c r="B271" s="2"/>
    </row>
    <row r="272" spans="1:2" ht="12.75" hidden="1">
      <c r="A272" s="2" t="s">
        <v>136</v>
      </c>
      <c r="B272" s="2"/>
    </row>
    <row r="273" spans="1:2" ht="12.75" hidden="1">
      <c r="A273" s="2" t="s">
        <v>33</v>
      </c>
      <c r="B273" s="2"/>
    </row>
    <row r="274" ht="12.75" hidden="1">
      <c r="A274" t="s">
        <v>137</v>
      </c>
    </row>
    <row r="275" ht="12.75" hidden="1">
      <c r="A275" t="s">
        <v>138</v>
      </c>
    </row>
    <row r="276" ht="12.75" hidden="1"/>
    <row r="277" ht="12.75" hidden="1">
      <c r="A277" t="s">
        <v>139</v>
      </c>
    </row>
    <row r="278" ht="12.75" hidden="1"/>
    <row r="279" spans="1:2" ht="12.75" hidden="1">
      <c r="A279" s="5" t="s">
        <v>140</v>
      </c>
      <c r="B279" s="5" t="s">
        <v>4</v>
      </c>
    </row>
    <row r="280" spans="1:2" ht="12.75" hidden="1">
      <c r="A280" s="2" t="s">
        <v>141</v>
      </c>
      <c r="B280" s="2"/>
    </row>
    <row r="281" spans="1:2" ht="12.75" hidden="1">
      <c r="A281" s="14">
        <v>1</v>
      </c>
      <c r="B281" s="2"/>
    </row>
    <row r="282" spans="1:2" ht="12.75" hidden="1">
      <c r="A282" s="2" t="s">
        <v>142</v>
      </c>
      <c r="B282" s="2"/>
    </row>
    <row r="283" spans="1:2" ht="12.75" hidden="1">
      <c r="A283" s="2" t="s">
        <v>33</v>
      </c>
      <c r="B283" s="2"/>
    </row>
    <row r="284" ht="12.75" hidden="1"/>
    <row r="285" ht="12.75" hidden="1">
      <c r="A285" t="s">
        <v>143</v>
      </c>
    </row>
    <row r="286" ht="12.75" hidden="1"/>
    <row r="287" spans="1:4" ht="63.75" hidden="1">
      <c r="A287" s="5" t="s">
        <v>144</v>
      </c>
      <c r="B287" s="13" t="s">
        <v>145</v>
      </c>
      <c r="C287" s="13" t="s">
        <v>146</v>
      </c>
      <c r="D287" s="13" t="s">
        <v>147</v>
      </c>
    </row>
    <row r="288" spans="1:4" ht="12.75" hidden="1">
      <c r="A288" s="2" t="s">
        <v>115</v>
      </c>
      <c r="B288" s="2"/>
      <c r="C288" s="2"/>
      <c r="D288" s="2"/>
    </row>
    <row r="289" spans="1:4" ht="12.75" hidden="1">
      <c r="A289" s="2" t="s">
        <v>118</v>
      </c>
      <c r="B289" s="2"/>
      <c r="C289" s="2"/>
      <c r="D289" s="2"/>
    </row>
    <row r="290" spans="1:4" ht="12.75" hidden="1">
      <c r="A290" s="2" t="s">
        <v>148</v>
      </c>
      <c r="B290" s="2"/>
      <c r="C290" s="2"/>
      <c r="D290" s="2"/>
    </row>
    <row r="291" ht="12.75" hidden="1">
      <c r="A291" t="s">
        <v>149</v>
      </c>
    </row>
    <row r="292" ht="12.75" hidden="1">
      <c r="A292" t="s">
        <v>150</v>
      </c>
    </row>
    <row r="293" ht="12.75" hidden="1"/>
    <row r="294" ht="12.75" hidden="1">
      <c r="A294" t="s">
        <v>151</v>
      </c>
    </row>
    <row r="295" ht="12.75" hidden="1"/>
    <row r="296" ht="12.75" hidden="1">
      <c r="B296" t="s">
        <v>152</v>
      </c>
    </row>
    <row r="297" ht="12.75" hidden="1"/>
    <row r="298" spans="1:4" ht="12.75" hidden="1">
      <c r="A298" t="s">
        <v>3</v>
      </c>
      <c r="B298" t="s">
        <v>153</v>
      </c>
      <c r="D298" t="s">
        <v>153</v>
      </c>
    </row>
    <row r="299" spans="2:4" ht="12.75" hidden="1">
      <c r="B299" t="s">
        <v>154</v>
      </c>
      <c r="D299" t="s">
        <v>155</v>
      </c>
    </row>
    <row r="300" ht="12.75" hidden="1"/>
    <row r="301" spans="1:5" ht="12.75" hidden="1">
      <c r="A301" t="s">
        <v>156</v>
      </c>
      <c r="B301" t="s">
        <v>158</v>
      </c>
      <c r="C301" t="s">
        <v>160</v>
      </c>
      <c r="D301" t="s">
        <v>162</v>
      </c>
      <c r="E301" t="s">
        <v>164</v>
      </c>
    </row>
    <row r="302" spans="1:5" ht="25.5" hidden="1">
      <c r="A302" t="s">
        <v>157</v>
      </c>
      <c r="B302" s="4" t="s">
        <v>159</v>
      </c>
      <c r="C302" t="s">
        <v>161</v>
      </c>
      <c r="D302" t="s">
        <v>163</v>
      </c>
      <c r="E302" t="s">
        <v>165</v>
      </c>
    </row>
    <row r="303" ht="12.75" hidden="1"/>
    <row r="304" ht="12.75" hidden="1">
      <c r="A304" t="s">
        <v>166</v>
      </c>
    </row>
    <row r="305" ht="12.75" hidden="1">
      <c r="A305" t="s">
        <v>33</v>
      </c>
    </row>
    <row r="306" ht="12.75" hidden="1"/>
    <row r="307" ht="12.75" hidden="1"/>
    <row r="308" ht="12.75" hidden="1">
      <c r="A308" t="s">
        <v>167</v>
      </c>
    </row>
    <row r="309" ht="12.75" hidden="1"/>
    <row r="310" spans="1:5" ht="12.75" hidden="1">
      <c r="A310" s="2" t="s">
        <v>3</v>
      </c>
      <c r="B310" s="16" t="s">
        <v>168</v>
      </c>
      <c r="C310" s="16"/>
      <c r="D310" s="16" t="s">
        <v>153</v>
      </c>
      <c r="E310" s="16"/>
    </row>
    <row r="311" spans="1:5" ht="12.75" hidden="1">
      <c r="A311" s="2"/>
      <c r="B311" s="16" t="s">
        <v>154</v>
      </c>
      <c r="C311" s="16"/>
      <c r="D311" s="16" t="s">
        <v>155</v>
      </c>
      <c r="E311" s="16"/>
    </row>
    <row r="312" spans="1:5" ht="12.75" hidden="1">
      <c r="A312" s="2" t="s">
        <v>169</v>
      </c>
      <c r="B312" s="2"/>
      <c r="C312" s="2"/>
      <c r="D312" s="2"/>
      <c r="E312" s="2"/>
    </row>
    <row r="313" spans="1:5" ht="12.75" hidden="1">
      <c r="A313" s="2" t="s">
        <v>170</v>
      </c>
      <c r="B313" s="2"/>
      <c r="C313" s="2"/>
      <c r="D313" s="2"/>
      <c r="E313" s="2"/>
    </row>
    <row r="314" ht="12.75" hidden="1"/>
    <row r="315" ht="12.75" hidden="1">
      <c r="A315" t="s">
        <v>171</v>
      </c>
    </row>
    <row r="316" ht="12.75" hidden="1">
      <c r="A316" t="s">
        <v>172</v>
      </c>
    </row>
    <row r="317" ht="12.75" hidden="1">
      <c r="A317" t="s">
        <v>173</v>
      </c>
    </row>
    <row r="318" ht="12.75" hidden="1">
      <c r="A318" t="s">
        <v>174</v>
      </c>
    </row>
    <row r="319" ht="12.75" hidden="1"/>
    <row r="320" ht="12.75" hidden="1">
      <c r="A320" s="8" t="s">
        <v>175</v>
      </c>
    </row>
    <row r="321" ht="12.75" hidden="1"/>
    <row r="322" spans="1:3" ht="38.25" hidden="1">
      <c r="A322" s="6" t="s">
        <v>3</v>
      </c>
      <c r="B322" s="15" t="s">
        <v>176</v>
      </c>
      <c r="C322" s="15" t="s">
        <v>177</v>
      </c>
    </row>
    <row r="323" spans="1:3" ht="12.75" hidden="1">
      <c r="A323" s="2" t="s">
        <v>178</v>
      </c>
      <c r="B323" s="2"/>
      <c r="C323" s="2"/>
    </row>
    <row r="324" spans="1:3" ht="12.75" hidden="1">
      <c r="A324" s="2" t="s">
        <v>179</v>
      </c>
      <c r="B324" s="2"/>
      <c r="C324" s="2"/>
    </row>
    <row r="325" spans="1:3" ht="12.75" hidden="1">
      <c r="A325" s="2" t="s">
        <v>180</v>
      </c>
      <c r="B325" s="2"/>
      <c r="C325" s="2"/>
    </row>
    <row r="326" spans="1:3" ht="12.75" hidden="1">
      <c r="A326" s="2" t="s">
        <v>181</v>
      </c>
      <c r="B326" s="2"/>
      <c r="C326" s="2"/>
    </row>
    <row r="327" spans="1:3" ht="12.75" hidden="1">
      <c r="A327" s="2"/>
      <c r="B327" s="2"/>
      <c r="C327" s="2"/>
    </row>
    <row r="328" ht="12.75" hidden="1">
      <c r="A328" t="s">
        <v>182</v>
      </c>
    </row>
    <row r="329" ht="12.75" hidden="1"/>
    <row r="330" ht="12.75">
      <c r="A330" s="8" t="s">
        <v>183</v>
      </c>
    </row>
    <row r="332" ht="12.75">
      <c r="A332" s="8" t="s">
        <v>184</v>
      </c>
    </row>
    <row r="334" spans="1:2" ht="25.5">
      <c r="A334" s="6" t="s">
        <v>41</v>
      </c>
      <c r="B334" s="15" t="s">
        <v>185</v>
      </c>
    </row>
    <row r="335" spans="1:2" ht="12.75">
      <c r="A335" s="2" t="s">
        <v>186</v>
      </c>
      <c r="B335" s="3">
        <v>5673.4</v>
      </c>
    </row>
    <row r="336" spans="1:2" ht="12.75">
      <c r="A336" s="2" t="s">
        <v>187</v>
      </c>
      <c r="B336" s="3">
        <v>1984</v>
      </c>
    </row>
    <row r="337" spans="1:3" ht="12.75">
      <c r="A337" s="12" t="s">
        <v>188</v>
      </c>
      <c r="B337" s="3">
        <v>900</v>
      </c>
      <c r="C337" s="1"/>
    </row>
    <row r="338" spans="1:2" ht="12.75">
      <c r="A338" s="2" t="s">
        <v>33</v>
      </c>
      <c r="B338" s="3">
        <f>SUM(B335:B337)</f>
        <v>8557.4</v>
      </c>
    </row>
    <row r="340" ht="12.75" hidden="1">
      <c r="A340" t="s">
        <v>189</v>
      </c>
    </row>
    <row r="342" ht="12.75" hidden="1">
      <c r="A342" s="8" t="s">
        <v>190</v>
      </c>
    </row>
    <row r="343" ht="12.75" hidden="1"/>
    <row r="344" ht="12.75" hidden="1">
      <c r="A344" t="s">
        <v>191</v>
      </c>
    </row>
    <row r="345" ht="12.75" hidden="1">
      <c r="A345" t="s">
        <v>192</v>
      </c>
    </row>
    <row r="346" ht="12.75" hidden="1">
      <c r="A346" t="s">
        <v>193</v>
      </c>
    </row>
    <row r="347" ht="12.75" hidden="1"/>
    <row r="348" ht="12.75" hidden="1">
      <c r="A348" s="8" t="s">
        <v>194</v>
      </c>
    </row>
    <row r="349" ht="12.75" hidden="1"/>
    <row r="350" spans="1:4" ht="12.75" hidden="1">
      <c r="A350" s="5" t="s">
        <v>195</v>
      </c>
      <c r="B350" s="5" t="s">
        <v>196</v>
      </c>
      <c r="C350" s="5"/>
      <c r="D350" s="5"/>
    </row>
    <row r="351" spans="1:4" ht="12.75" hidden="1">
      <c r="A351" s="5"/>
      <c r="B351" s="5" t="s">
        <v>197</v>
      </c>
      <c r="C351" s="5"/>
      <c r="D351" s="5"/>
    </row>
    <row r="352" spans="1:4" ht="12.75" hidden="1">
      <c r="A352" s="5" t="s">
        <v>198</v>
      </c>
      <c r="B352" s="5" t="s">
        <v>199</v>
      </c>
      <c r="C352" s="5"/>
      <c r="D352" s="5"/>
    </row>
    <row r="353" spans="1:4" ht="12.75" hidden="1">
      <c r="A353" s="2" t="s">
        <v>200</v>
      </c>
      <c r="B353" s="2"/>
      <c r="C353" s="2"/>
      <c r="D353" s="2"/>
    </row>
    <row r="354" spans="1:4" ht="12.75" hidden="1">
      <c r="A354" s="2" t="s">
        <v>201</v>
      </c>
      <c r="B354" s="2"/>
      <c r="C354" s="2"/>
      <c r="D354" s="2"/>
    </row>
    <row r="355" spans="1:4" ht="12.75" hidden="1">
      <c r="A355" s="2" t="s">
        <v>202</v>
      </c>
      <c r="B355" s="2"/>
      <c r="C355" s="2"/>
      <c r="D355" s="2"/>
    </row>
    <row r="356" spans="1:4" ht="12.75" hidden="1">
      <c r="A356" s="2" t="s">
        <v>33</v>
      </c>
      <c r="B356" s="2"/>
      <c r="C356" s="2"/>
      <c r="D356" s="2"/>
    </row>
    <row r="357" spans="1:4" ht="12.75" hidden="1">
      <c r="A357" s="2"/>
      <c r="B357" s="2"/>
      <c r="C357" s="2"/>
      <c r="D357" s="2"/>
    </row>
    <row r="358" ht="12.75" hidden="1"/>
    <row r="359" ht="12.75" hidden="1">
      <c r="A359" s="8" t="s">
        <v>203</v>
      </c>
    </row>
    <row r="360" ht="12.75" hidden="1"/>
    <row r="361" spans="1:4" ht="12.75" hidden="1">
      <c r="A361" s="5" t="s">
        <v>195</v>
      </c>
      <c r="B361" s="5" t="s">
        <v>204</v>
      </c>
      <c r="C361" s="5"/>
      <c r="D361" s="5"/>
    </row>
    <row r="362" spans="1:4" ht="12.75" hidden="1">
      <c r="A362" s="5"/>
      <c r="B362" s="5" t="s">
        <v>197</v>
      </c>
      <c r="C362" s="5"/>
      <c r="D362" s="5"/>
    </row>
    <row r="363" spans="1:4" ht="12.75" hidden="1">
      <c r="A363" s="5" t="s">
        <v>198</v>
      </c>
      <c r="B363" s="5" t="s">
        <v>199</v>
      </c>
      <c r="C363" s="5"/>
      <c r="D363" s="5"/>
    </row>
    <row r="364" spans="1:4" ht="12.75" hidden="1">
      <c r="A364" s="2" t="s">
        <v>200</v>
      </c>
      <c r="B364" s="2"/>
      <c r="C364" s="2"/>
      <c r="D364" s="2"/>
    </row>
    <row r="365" spans="1:4" ht="12.75" hidden="1">
      <c r="A365" s="2" t="s">
        <v>201</v>
      </c>
      <c r="B365" s="2"/>
      <c r="C365" s="2"/>
      <c r="D365" s="2"/>
    </row>
    <row r="366" spans="1:4" ht="12.75" hidden="1">
      <c r="A366" s="2" t="s">
        <v>202</v>
      </c>
      <c r="B366" s="2"/>
      <c r="C366" s="2"/>
      <c r="D366" s="2"/>
    </row>
    <row r="367" spans="1:4" ht="12.75" hidden="1">
      <c r="A367" s="2" t="s">
        <v>33</v>
      </c>
      <c r="B367" s="2"/>
      <c r="C367" s="2"/>
      <c r="D367" s="2"/>
    </row>
    <row r="368" ht="12.75" hidden="1"/>
    <row r="369" ht="12.75" hidden="1"/>
    <row r="370" ht="12.75" hidden="1"/>
  </sheetData>
  <mergeCells count="2">
    <mergeCell ref="B88:C88"/>
    <mergeCell ref="B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RAMESH</cp:lastModifiedBy>
  <dcterms:created xsi:type="dcterms:W3CDTF">2010-02-16T07:54:04Z</dcterms:created>
  <dcterms:modified xsi:type="dcterms:W3CDTF">2010-02-26T10:52:17Z</dcterms:modified>
  <cp:category/>
  <cp:version/>
  <cp:contentType/>
  <cp:contentStatus/>
</cp:coreProperties>
</file>